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Zadanie" sheetId="1" r:id="rId1"/>
    <sheet name="Figury" sheetId="2" r:id="rId2"/>
  </sheets>
  <definedNames>
    <definedName name="fakt1R">#REF!</definedName>
    <definedName name="_xlnm.Print_Titles" localSheetId="1">'Figury'!$8:$10</definedName>
    <definedName name="_xlnm.Print_Titles" localSheetId="0">'Zadanie'!$8:$10</definedName>
    <definedName name="_xlnm.Print_Area" localSheetId="1">'Figury'!$A:$D</definedName>
    <definedName name="_xlnm.Print_Area" localSheetId="0">'Zadanie'!$A:$O</definedName>
  </definedNames>
  <calcPr fullCalcOnLoad="1"/>
</workbook>
</file>

<file path=xl/sharedStrings.xml><?xml version="1.0" encoding="utf-8"?>
<sst xmlns="http://schemas.openxmlformats.org/spreadsheetml/2006/main" count="194" uniqueCount="127">
  <si>
    <t>DPH</t>
  </si>
  <si>
    <t>V module</t>
  </si>
  <si>
    <t>Hlavička1</t>
  </si>
  <si>
    <t>Mena</t>
  </si>
  <si>
    <t>Hlavička2</t>
  </si>
  <si>
    <t>Obdobie</t>
  </si>
  <si>
    <t>Rozpočet</t>
  </si>
  <si>
    <t>EUR</t>
  </si>
  <si>
    <t>Čerpanie</t>
  </si>
  <si>
    <t>za obdobie</t>
  </si>
  <si>
    <t>Mesiac 2011</t>
  </si>
  <si>
    <t>VK</t>
  </si>
  <si>
    <t>VF</t>
  </si>
  <si>
    <t>Konštrukcie</t>
  </si>
  <si>
    <t>D</t>
  </si>
  <si>
    <t xml:space="preserve">Odberateľ: </t>
  </si>
  <si>
    <t xml:space="preserve">Spracoval: </t>
  </si>
  <si>
    <t xml:space="preserve">Projektant: </t>
  </si>
  <si>
    <t xml:space="preserve">JKSO: </t>
  </si>
  <si>
    <t xml:space="preserve">Dodávateľ: </t>
  </si>
  <si>
    <t xml:space="preserve">Dátum: </t>
  </si>
  <si>
    <t>Stavba:</t>
  </si>
  <si>
    <t>Objekt:</t>
  </si>
  <si>
    <t>Časť:</t>
  </si>
  <si>
    <t>Licencia:</t>
  </si>
  <si>
    <t>Špecifikovaný</t>
  </si>
  <si>
    <t>Spolu</t>
  </si>
  <si>
    <t>Hmotnosť v tonách</t>
  </si>
  <si>
    <t>Suť v tonách</t>
  </si>
  <si>
    <t>materiál</t>
  </si>
  <si>
    <t>Nh</t>
  </si>
  <si>
    <t>Prehľad rozpočtových nákladov v</t>
  </si>
  <si>
    <t>Súpis vykonaných prác a dodávok v</t>
  </si>
  <si>
    <t>Prehľad kalkulovaných nákladov v</t>
  </si>
  <si>
    <t>Por.</t>
  </si>
  <si>
    <t>Kód</t>
  </si>
  <si>
    <t>Kód položky</t>
  </si>
  <si>
    <t>Popis položky, stavebného dielu, remesla,</t>
  </si>
  <si>
    <t>Množstvo</t>
  </si>
  <si>
    <t>Merná</t>
  </si>
  <si>
    <t>Jednotková</t>
  </si>
  <si>
    <t>Pozícia</t>
  </si>
  <si>
    <t>Vyňatý</t>
  </si>
  <si>
    <t>Vysoká sadzba</t>
  </si>
  <si>
    <t>Typ</t>
  </si>
  <si>
    <t>X</t>
  </si>
  <si>
    <t>Y</t>
  </si>
  <si>
    <t>Klasifikácia</t>
  </si>
  <si>
    <t>Katalógové</t>
  </si>
  <si>
    <t>číslo</t>
  </si>
  <si>
    <t>cen.</t>
  </si>
  <si>
    <t>výkaz-výmer</t>
  </si>
  <si>
    <t>výmera</t>
  </si>
  <si>
    <t>jednotka</t>
  </si>
  <si>
    <t>cena</t>
  </si>
  <si>
    <t>a práce</t>
  </si>
  <si>
    <t>%</t>
  </si>
  <si>
    <t>rozpočtované</t>
  </si>
  <si>
    <t>od začiatku</t>
  </si>
  <si>
    <t>dodatok</t>
  </si>
  <si>
    <t>z režimu stavba</t>
  </si>
  <si>
    <t>DPH ( materiál )</t>
  </si>
  <si>
    <t>položky</t>
  </si>
  <si>
    <t>produkcie</t>
  </si>
  <si>
    <t>Názov figúry</t>
  </si>
  <si>
    <t>Popis figúry</t>
  </si>
  <si>
    <t>Aritmetický výraz</t>
  </si>
  <si>
    <t>Hodnota</t>
  </si>
  <si>
    <t xml:space="preserve">Odberateľ: Obec Kravany nad Dunajom </t>
  </si>
  <si>
    <t xml:space="preserve">Spracoval:                                         </t>
  </si>
  <si>
    <t xml:space="preserve">JKSO : </t>
  </si>
  <si>
    <t>Dátum: 04.12.2019</t>
  </si>
  <si>
    <t>Stavba : Rekonštrukcia predajných stánkov a mostíka</t>
  </si>
  <si>
    <t>Objekt : Predajné stánky - 6ks</t>
  </si>
  <si>
    <t>ODIS - ocenovanie stavieb</t>
  </si>
  <si>
    <t>Ceny</t>
  </si>
  <si>
    <t>PRÁCE A DODÁVKY PSV</t>
  </si>
  <si>
    <t>762 - Konštrukcie tesárske</t>
  </si>
  <si>
    <t>762</t>
  </si>
  <si>
    <t xml:space="preserve">76233-1811   </t>
  </si>
  <si>
    <t>Demontáž viazaných konštr. plocha do 120 cm2 - demontáž vzpery</t>
  </si>
  <si>
    <t>m</t>
  </si>
  <si>
    <t xml:space="preserve">                    </t>
  </si>
  <si>
    <t>I</t>
  </si>
  <si>
    <t>45.22.11</t>
  </si>
  <si>
    <t xml:space="preserve">76233-2110   </t>
  </si>
  <si>
    <t>Montáž krovov viazaných prierez. plocha do 120 cm2 - vzpery</t>
  </si>
  <si>
    <t>MAT</t>
  </si>
  <si>
    <t xml:space="preserve">605 151500   </t>
  </si>
  <si>
    <t>Hranol SM 1 hobľovaný</t>
  </si>
  <si>
    <t>m3</t>
  </si>
  <si>
    <t>20.10.10</t>
  </si>
  <si>
    <t xml:space="preserve">76234-1013   </t>
  </si>
  <si>
    <t>Dodávka a montáž debnenia z dosiek OSB hr. dosky 15mm</t>
  </si>
  <si>
    <t>m2</t>
  </si>
  <si>
    <t xml:space="preserve">  .  .  </t>
  </si>
  <si>
    <t xml:space="preserve">76234-1660   </t>
  </si>
  <si>
    <t>Montáž obkladu z tatranského profilu</t>
  </si>
  <si>
    <t xml:space="preserve">611 912200   </t>
  </si>
  <si>
    <t>Obloženie tatranský profil</t>
  </si>
  <si>
    <t>20.30.13</t>
  </si>
  <si>
    <t xml:space="preserve">76234-1811   </t>
  </si>
  <si>
    <t>Demontáž obkladu z tatranského obkladu</t>
  </si>
  <si>
    <t xml:space="preserve">76234-1821   </t>
  </si>
  <si>
    <t>Demontáž OSB dosiek</t>
  </si>
  <si>
    <t xml:space="preserve">76239-5000   </t>
  </si>
  <si>
    <t>Spojovacie a ochranné prostriedky</t>
  </si>
  <si>
    <t>kus</t>
  </si>
  <si>
    <t xml:space="preserve">762 - Konštrukcie tesárske  spolu: </t>
  </si>
  <si>
    <t>767 - Konštrukcie doplnk. kovové stavebné</t>
  </si>
  <si>
    <t>767</t>
  </si>
  <si>
    <t xml:space="preserve">76739-2112   </t>
  </si>
  <si>
    <t>Dodávka a montáž oplechovania strechy</t>
  </si>
  <si>
    <t>45.42.12</t>
  </si>
  <si>
    <t xml:space="preserve">76739-2803   </t>
  </si>
  <si>
    <t>Demontáž oplechovania striech</t>
  </si>
  <si>
    <t xml:space="preserve">76739-3100   </t>
  </si>
  <si>
    <t>Dodávka a montáž krycieho plechu</t>
  </si>
  <si>
    <t xml:space="preserve">767 - Konštrukcie doplnk. kovové stavebné  spolu: </t>
  </si>
  <si>
    <t>783 - Nátery</t>
  </si>
  <si>
    <t>783</t>
  </si>
  <si>
    <t xml:space="preserve">78372-6200   </t>
  </si>
  <si>
    <t>Nátery tesárskych konštr. syntetické lazur. lakom 2x lakovanie</t>
  </si>
  <si>
    <t>45.44.22</t>
  </si>
  <si>
    <t xml:space="preserve">783 - Nátery  spolu: </t>
  </si>
  <si>
    <t xml:space="preserve">PRÁCE A DODÁVKY PSV  spolu: </t>
  </si>
  <si>
    <t>Za rozpočet celkom</t>
  </si>
</sst>
</file>

<file path=xl/styles.xml><?xml version="1.0" encoding="utf-8"?>
<styleSheet xmlns="http://schemas.openxmlformats.org/spreadsheetml/2006/main">
  <numFmts count="49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#,##0\ &quot;Kč&quot;;\-#,##0\ &quot;Kč&quot;"/>
    <numFmt numFmtId="181" formatCode="#,##0\ &quot;Kč&quot;;[Red]\-#,##0\ &quot;Kč&quot;"/>
    <numFmt numFmtId="182" formatCode="#,##0.00\ &quot;Kč&quot;;\-#,##0.00\ &quot;Kč&quot;"/>
    <numFmt numFmtId="183" formatCode="#,##0.00\ &quot;Kč&quot;;[Red]\-#,##0.00\ &quot;Kč&quot;"/>
    <numFmt numFmtId="184" formatCode="_-* #,##0\ &quot;Kč&quot;_-;\-* #,##0\ &quot;Kč&quot;_-;_-* &quot;-&quot;\ &quot;Kč&quot;_-;_-@_-"/>
    <numFmt numFmtId="185" formatCode="_-* #,##0\ _K_č_-;\-* #,##0\ _K_č_-;_-* &quot;-&quot;\ _K_č_-;_-@_-"/>
    <numFmt numFmtId="186" formatCode="_-* #,##0.00\ &quot;Kč&quot;_-;\-* #,##0.00\ &quot;Kč&quot;_-;_-* &quot;-&quot;??\ &quot;Kč&quot;_-;_-@_-"/>
    <numFmt numFmtId="187" formatCode="_-* #,##0.00\ _K_č_-;\-* #,##0.00\ _K_č_-;_-* &quot;-&quot;??\ _K_č_-;_-@_-"/>
    <numFmt numFmtId="188" formatCode="#,##0.000"/>
    <numFmt numFmtId="189" formatCode="#,##0.00000"/>
    <numFmt numFmtId="190" formatCode="#,##0&quot; &quot;"/>
    <numFmt numFmtId="191" formatCode="#,##0.00&quot; &quot;"/>
    <numFmt numFmtId="192" formatCode="#,##0\ &quot;Sk&quot;"/>
    <numFmt numFmtId="193" formatCode="#,##0.00&quot; Sk&quot;;[Red]&quot;-&quot;#,##0.00&quot; Sk&quot;"/>
    <numFmt numFmtId="194" formatCode="#,##0&quot; Sk&quot;;&quot;-&quot;#,##0&quot; Sk&quot;"/>
    <numFmt numFmtId="195" formatCode="#,##0&quot; Sk&quot;;[Red]&quot;-&quot;#,##0&quot; Sk&quot;"/>
    <numFmt numFmtId="196" formatCode="#,##0.00&quot; Sk&quot;;&quot;-&quot;#,##0.00&quot; Sk&quot;"/>
    <numFmt numFmtId="197" formatCode="\ "/>
    <numFmt numFmtId="198" formatCode="0;0;"/>
    <numFmt numFmtId="199" formatCode="0.00;0;0"/>
    <numFmt numFmtId="200" formatCode="0.0%"/>
    <numFmt numFmtId="201" formatCode="#,##0&quot;  &quot;"/>
    <numFmt numFmtId="202" formatCode="#,##0\ _S_k"/>
    <numFmt numFmtId="203" formatCode="0.000"/>
    <numFmt numFmtId="204" formatCode="###,###,###,###.###"/>
  </numFmts>
  <fonts count="2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10"/>
      <name val="Arial CE"/>
      <family val="2"/>
    </font>
    <font>
      <b/>
      <sz val="7"/>
      <name val="Letter Gothic CE"/>
      <family val="0"/>
    </font>
    <font>
      <sz val="8"/>
      <color indexed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9"/>
      <name val="Arial Narrow"/>
      <family val="2"/>
    </font>
    <font>
      <b/>
      <sz val="8"/>
      <color indexed="9"/>
      <name val="Arial Narrow"/>
      <family val="2"/>
    </font>
    <font>
      <sz val="18"/>
      <color indexed="57"/>
      <name val="Calibri Light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25">
    <border>
      <left/>
      <right/>
      <top/>
      <bottom/>
      <diagonal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hair"/>
      <right style="hair"/>
      <top style="hair"/>
      <bottom style="hair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9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1">
      <alignment vertical="center"/>
      <protection/>
    </xf>
    <xf numFmtId="0" fontId="8" fillId="0" borderId="1" applyFont="0" applyFill="0" applyBorder="0">
      <alignment vertical="center"/>
      <protection/>
    </xf>
    <xf numFmtId="195" fontId="8" fillId="0" borderId="1">
      <alignment/>
      <protection/>
    </xf>
    <xf numFmtId="0" fontId="8" fillId="0" borderId="1" applyFont="0" applyFill="0">
      <alignment/>
      <protection/>
    </xf>
    <xf numFmtId="176" fontId="7" fillId="0" borderId="0" applyFon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2" fillId="0" borderId="2" applyNumberFormat="0" applyFill="0" applyAlignment="0" applyProtection="0"/>
    <xf numFmtId="179" fontId="0" fillId="0" borderId="0" applyNumberFormat="0" applyFill="0" applyBorder="0" applyAlignment="0" applyProtection="0"/>
    <xf numFmtId="177" fontId="0" fillId="0" borderId="0" applyNumberFormat="0" applyFill="0" applyBorder="0" applyAlignment="0" applyProtection="0"/>
    <xf numFmtId="0" fontId="7" fillId="0" borderId="0">
      <alignment/>
      <protection/>
    </xf>
    <xf numFmtId="0" fontId="21" fillId="6" borderId="0" applyNumberFormat="0" applyBorder="0" applyAlignment="0" applyProtection="0"/>
    <xf numFmtId="0" fontId="14" fillId="11" borderId="3" applyNumberFormat="0" applyAlignment="0" applyProtection="0"/>
    <xf numFmtId="178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7" fillId="0" borderId="0">
      <alignment/>
      <protection/>
    </xf>
    <xf numFmtId="9" fontId="0" fillId="0" borderId="0" applyNumberFormat="0" applyFill="0" applyBorder="0" applyAlignment="0" applyProtection="0"/>
    <xf numFmtId="0" fontId="0" fillId="4" borderId="7" applyNumberFormat="0" applyFont="0" applyAlignment="0" applyProtection="0"/>
    <xf numFmtId="0" fontId="20" fillId="0" borderId="8" applyNumberFormat="0" applyFill="0" applyAlignment="0" applyProtection="0"/>
    <xf numFmtId="0" fontId="8" fillId="0" borderId="9" applyBorder="0">
      <alignment vertical="center"/>
      <protection/>
    </xf>
    <xf numFmtId="0" fontId="20" fillId="0" borderId="0" applyNumberFormat="0" applyFill="0" applyBorder="0" applyAlignment="0" applyProtection="0"/>
    <xf numFmtId="0" fontId="8" fillId="0" borderId="9">
      <alignment vertical="center"/>
      <protection/>
    </xf>
    <xf numFmtId="0" fontId="18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22" fillId="7" borderId="10" applyNumberFormat="0" applyAlignment="0" applyProtection="0"/>
    <xf numFmtId="0" fontId="23" fillId="12" borderId="10" applyNumberFormat="0" applyAlignment="0" applyProtection="0"/>
    <xf numFmtId="0" fontId="24" fillId="12" borderId="11" applyNumberFormat="0" applyAlignment="0" applyProtection="0"/>
    <xf numFmtId="0" fontId="2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</cellStyleXfs>
  <cellXfs count="59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49" fontId="4" fillId="0" borderId="0" xfId="0" applyNumberFormat="1" applyFont="1" applyAlignment="1" applyProtection="1">
      <alignment horizontal="center"/>
      <protection/>
    </xf>
    <xf numFmtId="49" fontId="4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188" fontId="4" fillId="0" borderId="0" xfId="0" applyNumberFormat="1" applyFont="1" applyAlignment="1" applyProtection="1">
      <alignment/>
      <protection/>
    </xf>
    <xf numFmtId="4" fontId="4" fillId="0" borderId="0" xfId="0" applyNumberFormat="1" applyFont="1" applyAlignment="1" applyProtection="1">
      <alignment/>
      <protection/>
    </xf>
    <xf numFmtId="189" fontId="4" fillId="0" borderId="0" xfId="0" applyNumberFormat="1" applyFont="1" applyAlignment="1" applyProtection="1">
      <alignment/>
      <protection/>
    </xf>
    <xf numFmtId="49" fontId="4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4" fillId="0" borderId="12" xfId="0" applyNumberFormat="1" applyFont="1" applyBorder="1" applyAlignment="1" applyProtection="1">
      <alignment horizontal="center"/>
      <protection/>
    </xf>
    <xf numFmtId="0" fontId="4" fillId="0" borderId="13" xfId="0" applyNumberFormat="1" applyFont="1" applyBorder="1" applyAlignment="1" applyProtection="1">
      <alignment horizontal="center"/>
      <protection/>
    </xf>
    <xf numFmtId="0" fontId="4" fillId="0" borderId="14" xfId="0" applyNumberFormat="1" applyFont="1" applyBorder="1" applyAlignment="1" applyProtection="1">
      <alignment horizontal="center"/>
      <protection/>
    </xf>
    <xf numFmtId="0" fontId="4" fillId="0" borderId="15" xfId="0" applyNumberFormat="1" applyFont="1" applyBorder="1" applyAlignment="1" applyProtection="1">
      <alignment horizontal="center"/>
      <protection/>
    </xf>
    <xf numFmtId="0" fontId="9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right"/>
      <protection locked="0"/>
    </xf>
    <xf numFmtId="49" fontId="4" fillId="0" borderId="0" xfId="0" applyNumberFormat="1" applyFont="1" applyAlignment="1" applyProtection="1">
      <alignment horizontal="center"/>
      <protection locked="0"/>
    </xf>
    <xf numFmtId="49" fontId="4" fillId="0" borderId="0" xfId="0" applyNumberFormat="1" applyFont="1" applyAlignment="1" applyProtection="1">
      <alignment/>
      <protection locked="0"/>
    </xf>
    <xf numFmtId="188" fontId="4" fillId="0" borderId="0" xfId="0" applyNumberFormat="1" applyFont="1" applyAlignment="1" applyProtection="1">
      <alignment/>
      <protection locked="0"/>
    </xf>
    <xf numFmtId="49" fontId="4" fillId="0" borderId="0" xfId="0" applyNumberFormat="1" applyFont="1" applyAlignment="1" applyProtection="1">
      <alignment horizontal="left"/>
      <protection locked="0"/>
    </xf>
    <xf numFmtId="188" fontId="4" fillId="0" borderId="0" xfId="0" applyNumberFormat="1" applyFont="1" applyAlignment="1" applyProtection="1">
      <alignment horizontal="right"/>
      <protection locked="0"/>
    </xf>
    <xf numFmtId="0" fontId="4" fillId="0" borderId="0" xfId="0" applyFont="1" applyAlignment="1" applyProtection="1">
      <alignment horizontal="right" vertical="top"/>
      <protection/>
    </xf>
    <xf numFmtId="49" fontId="4" fillId="0" borderId="0" xfId="0" applyNumberFormat="1" applyFont="1" applyAlignment="1" applyProtection="1">
      <alignment horizontal="center" vertical="top"/>
      <protection/>
    </xf>
    <xf numFmtId="49" fontId="4" fillId="0" borderId="0" xfId="0" applyNumberFormat="1" applyFont="1" applyAlignment="1" applyProtection="1">
      <alignment vertical="top"/>
      <protection/>
    </xf>
    <xf numFmtId="0" fontId="4" fillId="0" borderId="0" xfId="0" applyFont="1" applyAlignment="1" applyProtection="1">
      <alignment vertical="top"/>
      <protection/>
    </xf>
    <xf numFmtId="188" fontId="4" fillId="0" borderId="0" xfId="0" applyNumberFormat="1" applyFont="1" applyAlignment="1" applyProtection="1">
      <alignment vertical="top"/>
      <protection/>
    </xf>
    <xf numFmtId="4" fontId="4" fillId="0" borderId="0" xfId="0" applyNumberFormat="1" applyFont="1" applyAlignment="1" applyProtection="1">
      <alignment vertical="top"/>
      <protection/>
    </xf>
    <xf numFmtId="189" fontId="4" fillId="0" borderId="0" xfId="0" applyNumberFormat="1" applyFont="1" applyAlignment="1" applyProtection="1">
      <alignment vertical="top"/>
      <protection/>
    </xf>
    <xf numFmtId="0" fontId="4" fillId="0" borderId="0" xfId="0" applyFont="1" applyAlignment="1" applyProtection="1">
      <alignment horizontal="center" vertical="top"/>
      <protection/>
    </xf>
    <xf numFmtId="203" fontId="4" fillId="0" borderId="0" xfId="0" applyNumberFormat="1" applyFont="1" applyAlignment="1" applyProtection="1">
      <alignment vertical="top"/>
      <protection/>
    </xf>
    <xf numFmtId="0" fontId="26" fillId="0" borderId="0" xfId="70" applyFont="1">
      <alignment/>
      <protection/>
    </xf>
    <xf numFmtId="0" fontId="27" fillId="0" borderId="0" xfId="70" applyFont="1">
      <alignment/>
      <protection/>
    </xf>
    <xf numFmtId="49" fontId="27" fillId="0" borderId="0" xfId="70" applyNumberFormat="1" applyFont="1">
      <alignment/>
      <protection/>
    </xf>
    <xf numFmtId="0" fontId="4" fillId="0" borderId="16" xfId="0" applyFont="1" applyBorder="1" applyAlignment="1" applyProtection="1">
      <alignment horizontal="left"/>
      <protection locked="0"/>
    </xf>
    <xf numFmtId="0" fontId="4" fillId="0" borderId="17" xfId="0" applyNumberFormat="1" applyFont="1" applyBorder="1" applyAlignment="1" applyProtection="1">
      <alignment horizontal="center"/>
      <protection locked="0"/>
    </xf>
    <xf numFmtId="0" fontId="4" fillId="0" borderId="18" xfId="0" applyFont="1" applyBorder="1" applyAlignment="1" applyProtection="1">
      <alignment horizontal="left"/>
      <protection locked="0"/>
    </xf>
    <xf numFmtId="0" fontId="4" fillId="0" borderId="18" xfId="0" applyFont="1" applyBorder="1" applyAlignment="1" applyProtection="1">
      <alignment horizontal="left" vertical="center"/>
      <protection locked="0"/>
    </xf>
    <xf numFmtId="0" fontId="4" fillId="0" borderId="19" xfId="0" applyNumberFormat="1" applyFont="1" applyBorder="1" applyAlignment="1" applyProtection="1">
      <alignment horizontal="center"/>
      <protection locked="0"/>
    </xf>
    <xf numFmtId="0" fontId="4" fillId="0" borderId="20" xfId="0" applyNumberFormat="1" applyFont="1" applyBorder="1" applyAlignment="1" applyProtection="1">
      <alignment horizontal="center"/>
      <protection/>
    </xf>
    <xf numFmtId="0" fontId="4" fillId="0" borderId="21" xfId="0" applyNumberFormat="1" applyFont="1" applyBorder="1" applyAlignment="1" applyProtection="1">
      <alignment horizontal="center"/>
      <protection/>
    </xf>
    <xf numFmtId="0" fontId="4" fillId="0" borderId="16" xfId="0" applyFont="1" applyBorder="1" applyAlignment="1" applyProtection="1">
      <alignment horizontal="center"/>
      <protection/>
    </xf>
    <xf numFmtId="0" fontId="4" fillId="0" borderId="22" xfId="0" applyFont="1" applyBorder="1" applyAlignment="1" applyProtection="1">
      <alignment horizontal="centerContinuous"/>
      <protection/>
    </xf>
    <xf numFmtId="0" fontId="4" fillId="0" borderId="23" xfId="0" applyFont="1" applyBorder="1" applyAlignment="1" applyProtection="1">
      <alignment horizontal="centerContinuous"/>
      <protection/>
    </xf>
    <xf numFmtId="0" fontId="4" fillId="0" borderId="24" xfId="0" applyFont="1" applyBorder="1" applyAlignment="1" applyProtection="1">
      <alignment horizontal="centerContinuous"/>
      <protection/>
    </xf>
    <xf numFmtId="0" fontId="4" fillId="0" borderId="18" xfId="0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4" fillId="0" borderId="19" xfId="0" applyFont="1" applyBorder="1" applyAlignment="1" applyProtection="1">
      <alignment horizontal="center"/>
      <protection/>
    </xf>
    <xf numFmtId="49" fontId="4" fillId="0" borderId="0" xfId="0" applyNumberFormat="1" applyFont="1" applyAlignment="1" applyProtection="1">
      <alignment horizontal="left"/>
      <protection/>
    </xf>
    <xf numFmtId="49" fontId="4" fillId="0" borderId="0" xfId="0" applyNumberFormat="1" applyFont="1" applyAlignment="1" applyProtection="1">
      <alignment horizontal="left" vertical="top" wrapText="1"/>
      <protection/>
    </xf>
    <xf numFmtId="49" fontId="6" fillId="0" borderId="0" xfId="0" applyNumberFormat="1" applyFont="1" applyAlignment="1" applyProtection="1">
      <alignment vertical="top"/>
      <protection/>
    </xf>
    <xf numFmtId="49" fontId="26" fillId="0" borderId="0" xfId="70" applyNumberFormat="1" applyFont="1">
      <alignment/>
      <protection/>
    </xf>
    <xf numFmtId="49" fontId="4" fillId="0" borderId="0" xfId="0" applyNumberFormat="1" applyFont="1" applyAlignment="1" applyProtection="1">
      <alignment horizontal="right" vertical="top" wrapText="1"/>
      <protection/>
    </xf>
    <xf numFmtId="4" fontId="6" fillId="0" borderId="0" xfId="0" applyNumberFormat="1" applyFont="1" applyAlignment="1" applyProtection="1">
      <alignment vertical="top"/>
      <protection/>
    </xf>
    <xf numFmtId="189" fontId="6" fillId="0" borderId="0" xfId="0" applyNumberFormat="1" applyFont="1" applyAlignment="1" applyProtection="1">
      <alignment vertical="top"/>
      <protection/>
    </xf>
    <xf numFmtId="188" fontId="6" fillId="0" borderId="0" xfId="0" applyNumberFormat="1" applyFont="1" applyAlignment="1" applyProtection="1">
      <alignment vertical="top"/>
      <protection/>
    </xf>
    <xf numFmtId="49" fontId="6" fillId="0" borderId="0" xfId="0" applyNumberFormat="1" applyFont="1" applyAlignment="1" applyProtection="1">
      <alignment horizontal="left" vertical="top" wrapText="1"/>
      <protection/>
    </xf>
  </cellXfs>
  <cellStyles count="77">
    <cellStyle name="Normal" xfId="0"/>
    <cellStyle name="1 000 Sk" xfId="15"/>
    <cellStyle name="1 000,-  Sk" xfId="16"/>
    <cellStyle name="1 000,- Kč" xfId="17"/>
    <cellStyle name="1 000,- Sk" xfId="18"/>
    <cellStyle name="1000 Sk_fakturuj99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20% - Accent1" xfId="26"/>
    <cellStyle name="20% - Accent2" xfId="27"/>
    <cellStyle name="20% - Accent3" xfId="28"/>
    <cellStyle name="20% - Accent4" xfId="29"/>
    <cellStyle name="20% - Accent5" xfId="30"/>
    <cellStyle name="20% - Accent6" xfId="31"/>
    <cellStyle name="40 % – Zvýraznění1" xfId="32"/>
    <cellStyle name="40 % – Zvýraznění2" xfId="33"/>
    <cellStyle name="40 % – Zvýraznění3" xfId="34"/>
    <cellStyle name="40 % – Zvýraznění4" xfId="35"/>
    <cellStyle name="40 % – Zvýraznění5" xfId="36"/>
    <cellStyle name="40 % – Zvýraznění6" xfId="37"/>
    <cellStyle name="40% - Accent1" xfId="38"/>
    <cellStyle name="40% - Accent2" xfId="39"/>
    <cellStyle name="40% - Accent3" xfId="40"/>
    <cellStyle name="40% - Accent4" xfId="41"/>
    <cellStyle name="40% - Accent5" xfId="42"/>
    <cellStyle name="40% - Accent6" xfId="43"/>
    <cellStyle name="60 % – Zvýraznění1" xfId="44"/>
    <cellStyle name="60 % – Zvýraznění2" xfId="45"/>
    <cellStyle name="60 % – Zvýraznění3" xfId="46"/>
    <cellStyle name="60 % – Zvýraznění4" xfId="47"/>
    <cellStyle name="60 % – Zvýraznění5" xfId="48"/>
    <cellStyle name="60 % – Zvýraznění6" xfId="49"/>
    <cellStyle name="60% - Accent1" xfId="50"/>
    <cellStyle name="60% - Accent2" xfId="51"/>
    <cellStyle name="60% - Accent3" xfId="52"/>
    <cellStyle name="60% - Accent4" xfId="53"/>
    <cellStyle name="60% - Accent5" xfId="54"/>
    <cellStyle name="60% - Accent6" xfId="55"/>
    <cellStyle name="Celkem" xfId="56"/>
    <cellStyle name="Comma" xfId="57"/>
    <cellStyle name="Comma [0]" xfId="58"/>
    <cellStyle name="data" xfId="59"/>
    <cellStyle name="Dobrá" xfId="60"/>
    <cellStyle name="Kontrolná bunka" xfId="61"/>
    <cellStyle name="Currency" xfId="62"/>
    <cellStyle name="Currency [0]" xfId="63"/>
    <cellStyle name="Nadpis 1" xfId="64"/>
    <cellStyle name="Nadpis 2" xfId="65"/>
    <cellStyle name="Nadpis 3" xfId="66"/>
    <cellStyle name="Nadpis 4" xfId="67"/>
    <cellStyle name="Název" xfId="68"/>
    <cellStyle name="Neutrálna" xfId="69"/>
    <cellStyle name="normálne_KLs" xfId="70"/>
    <cellStyle name="Percent" xfId="71"/>
    <cellStyle name="Poznámka" xfId="72"/>
    <cellStyle name="Prepojená bunka" xfId="73"/>
    <cellStyle name="TEXT" xfId="74"/>
    <cellStyle name="Text upozornění" xfId="75"/>
    <cellStyle name="TEXT1" xfId="76"/>
    <cellStyle name="Title" xfId="77"/>
    <cellStyle name="Total" xfId="78"/>
    <cellStyle name="Vstup" xfId="79"/>
    <cellStyle name="Výpočet" xfId="80"/>
    <cellStyle name="Výstup" xfId="81"/>
    <cellStyle name="Vysvetľujúci text" xfId="82"/>
    <cellStyle name="Warning Text" xfId="83"/>
    <cellStyle name="Zlá" xfId="84"/>
    <cellStyle name="Zvýraznenie1" xfId="85"/>
    <cellStyle name="Zvýraznenie2" xfId="86"/>
    <cellStyle name="Zvýraznenie3" xfId="87"/>
    <cellStyle name="Zvýraznenie4" xfId="88"/>
    <cellStyle name="Zvýraznenie5" xfId="89"/>
    <cellStyle name="Zvýraznenie6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6.7109375" style="24" customWidth="1"/>
    <col min="2" max="2" width="3.7109375" style="25" customWidth="1"/>
    <col min="3" max="3" width="13.00390625" style="26" customWidth="1"/>
    <col min="4" max="4" width="35.7109375" style="51" customWidth="1"/>
    <col min="5" max="5" width="10.7109375" style="28" customWidth="1"/>
    <col min="6" max="6" width="5.28125" style="27" customWidth="1"/>
    <col min="7" max="7" width="8.7109375" style="29" customWidth="1"/>
    <col min="8" max="9" width="9.7109375" style="29" hidden="1" customWidth="1"/>
    <col min="10" max="10" width="9.7109375" style="29" customWidth="1"/>
    <col min="11" max="11" width="7.421875" style="30" hidden="1" customWidth="1"/>
    <col min="12" max="12" width="8.28125" style="30" hidden="1" customWidth="1"/>
    <col min="13" max="13" width="9.140625" style="28" hidden="1" customWidth="1"/>
    <col min="14" max="14" width="7.00390625" style="28" hidden="1" customWidth="1"/>
    <col min="15" max="15" width="3.57421875" style="27" customWidth="1"/>
    <col min="16" max="16" width="12.7109375" style="27" hidden="1" customWidth="1"/>
    <col min="17" max="19" width="13.28125" style="28" hidden="1" customWidth="1"/>
    <col min="20" max="20" width="10.57421875" style="31" hidden="1" customWidth="1"/>
    <col min="21" max="21" width="10.28125" style="31" hidden="1" customWidth="1"/>
    <col min="22" max="22" width="5.7109375" style="31" hidden="1" customWidth="1"/>
    <col min="23" max="23" width="9.140625" style="32" customWidth="1"/>
    <col min="24" max="25" width="5.7109375" style="27" customWidth="1"/>
    <col min="26" max="26" width="7.57421875" style="27" customWidth="1"/>
    <col min="27" max="27" width="24.8515625" style="27" customWidth="1"/>
    <col min="28" max="28" width="4.28125" style="27" customWidth="1"/>
    <col min="29" max="29" width="8.28125" style="27" customWidth="1"/>
    <col min="30" max="30" width="8.7109375" style="27" customWidth="1"/>
    <col min="31" max="34" width="9.140625" style="27" customWidth="1"/>
    <col min="35" max="16384" width="9.140625" style="1" customWidth="1"/>
  </cols>
  <sheetData>
    <row r="1" spans="1:34" ht="9.75">
      <c r="A1" s="9" t="s">
        <v>68</v>
      </c>
      <c r="B1" s="1"/>
      <c r="C1" s="1"/>
      <c r="D1" s="1"/>
      <c r="E1" s="9" t="s">
        <v>69</v>
      </c>
      <c r="F1" s="1"/>
      <c r="G1" s="6"/>
      <c r="H1" s="1"/>
      <c r="I1" s="1"/>
      <c r="J1" s="6"/>
      <c r="K1" s="7"/>
      <c r="L1" s="1"/>
      <c r="M1" s="1"/>
      <c r="N1" s="1"/>
      <c r="O1" s="1"/>
      <c r="P1" s="1"/>
      <c r="Q1" s="5"/>
      <c r="R1" s="5"/>
      <c r="S1" s="5"/>
      <c r="T1" s="1"/>
      <c r="U1" s="1"/>
      <c r="V1" s="1"/>
      <c r="W1" s="1"/>
      <c r="X1" s="1"/>
      <c r="Y1" s="1"/>
      <c r="Z1" s="33" t="s">
        <v>1</v>
      </c>
      <c r="AA1" s="53" t="s">
        <v>2</v>
      </c>
      <c r="AB1" s="33" t="s">
        <v>3</v>
      </c>
      <c r="AC1" s="33" t="s">
        <v>4</v>
      </c>
      <c r="AD1" s="33" t="s">
        <v>5</v>
      </c>
      <c r="AE1" s="1"/>
      <c r="AF1" s="1"/>
      <c r="AG1" s="1"/>
      <c r="AH1" s="1"/>
    </row>
    <row r="2" spans="1:34" ht="9.75">
      <c r="A2" s="9" t="s">
        <v>17</v>
      </c>
      <c r="B2" s="1"/>
      <c r="C2" s="1"/>
      <c r="D2" s="1"/>
      <c r="E2" s="9" t="s">
        <v>70</v>
      </c>
      <c r="F2" s="1"/>
      <c r="G2" s="6"/>
      <c r="H2" s="8"/>
      <c r="I2" s="1"/>
      <c r="J2" s="6"/>
      <c r="K2" s="7"/>
      <c r="L2" s="1"/>
      <c r="M2" s="1"/>
      <c r="N2" s="1"/>
      <c r="O2" s="1"/>
      <c r="P2" s="1"/>
      <c r="Q2" s="5"/>
      <c r="R2" s="5"/>
      <c r="S2" s="5"/>
      <c r="T2" s="1"/>
      <c r="U2" s="1"/>
      <c r="V2" s="1"/>
      <c r="W2" s="1"/>
      <c r="X2" s="1"/>
      <c r="Y2" s="1"/>
      <c r="Z2" s="33" t="s">
        <v>6</v>
      </c>
      <c r="AA2" s="34" t="s">
        <v>31</v>
      </c>
      <c r="AB2" s="34" t="s">
        <v>7</v>
      </c>
      <c r="AC2" s="34"/>
      <c r="AD2" s="35"/>
      <c r="AE2" s="1"/>
      <c r="AF2" s="1"/>
      <c r="AG2" s="1"/>
      <c r="AH2" s="1"/>
    </row>
    <row r="3" spans="1:34" ht="9.75">
      <c r="A3" s="9" t="s">
        <v>19</v>
      </c>
      <c r="B3" s="1"/>
      <c r="C3" s="1"/>
      <c r="D3" s="1"/>
      <c r="E3" s="9" t="s">
        <v>71</v>
      </c>
      <c r="F3" s="1"/>
      <c r="G3" s="6"/>
      <c r="H3" s="1"/>
      <c r="I3" s="1"/>
      <c r="J3" s="6"/>
      <c r="K3" s="7"/>
      <c r="L3" s="1"/>
      <c r="M3" s="1"/>
      <c r="N3" s="1"/>
      <c r="O3" s="1"/>
      <c r="P3" s="1"/>
      <c r="Q3" s="5"/>
      <c r="R3" s="5"/>
      <c r="S3" s="5"/>
      <c r="T3" s="1"/>
      <c r="U3" s="1"/>
      <c r="V3" s="1"/>
      <c r="W3" s="1"/>
      <c r="X3" s="1"/>
      <c r="Y3" s="1"/>
      <c r="Z3" s="33" t="s">
        <v>8</v>
      </c>
      <c r="AA3" s="34" t="s">
        <v>32</v>
      </c>
      <c r="AB3" s="34" t="s">
        <v>7</v>
      </c>
      <c r="AC3" s="34" t="s">
        <v>9</v>
      </c>
      <c r="AD3" s="35" t="s">
        <v>10</v>
      </c>
      <c r="AE3" s="1"/>
      <c r="AF3" s="1"/>
      <c r="AG3" s="1"/>
      <c r="AH3" s="1"/>
    </row>
    <row r="4" spans="1:34" ht="9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5"/>
      <c r="R4" s="5"/>
      <c r="S4" s="5"/>
      <c r="T4" s="1"/>
      <c r="U4" s="1"/>
      <c r="V4" s="1"/>
      <c r="W4" s="1"/>
      <c r="X4" s="1"/>
      <c r="Y4" s="1"/>
      <c r="Z4" s="33" t="s">
        <v>11</v>
      </c>
      <c r="AA4" s="34" t="s">
        <v>33</v>
      </c>
      <c r="AB4" s="34" t="s">
        <v>7</v>
      </c>
      <c r="AC4" s="34"/>
      <c r="AD4" s="35"/>
      <c r="AE4" s="1"/>
      <c r="AF4" s="1"/>
      <c r="AG4" s="1"/>
      <c r="AH4" s="1"/>
    </row>
    <row r="5" spans="1:34" ht="9.75">
      <c r="A5" s="9" t="s">
        <v>72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5"/>
      <c r="R5" s="5"/>
      <c r="S5" s="5"/>
      <c r="T5" s="1"/>
      <c r="U5" s="1"/>
      <c r="V5" s="1"/>
      <c r="W5" s="1"/>
      <c r="X5" s="1"/>
      <c r="Y5" s="1"/>
      <c r="Z5" s="33" t="s">
        <v>12</v>
      </c>
      <c r="AA5" s="34" t="s">
        <v>32</v>
      </c>
      <c r="AB5" s="34" t="s">
        <v>7</v>
      </c>
      <c r="AC5" s="34" t="s">
        <v>9</v>
      </c>
      <c r="AD5" s="35" t="s">
        <v>10</v>
      </c>
      <c r="AE5" s="1"/>
      <c r="AF5" s="1"/>
      <c r="AG5" s="1"/>
      <c r="AH5" s="1"/>
    </row>
    <row r="6" spans="1:34" ht="9.75">
      <c r="A6" s="9" t="s">
        <v>73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5"/>
      <c r="R6" s="5"/>
      <c r="S6" s="5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:34" ht="9.75">
      <c r="A7" s="9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5"/>
      <c r="R7" s="5"/>
      <c r="S7" s="5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1:34" ht="14.25" thickBot="1">
      <c r="A8" s="1" t="s">
        <v>74</v>
      </c>
      <c r="B8" s="2"/>
      <c r="C8" s="3"/>
      <c r="D8" s="4" t="str">
        <f>CONCATENATE(AA2," ",AB2," ",AC2," ",AD2)</f>
        <v>Prehľad rozpočtových nákladov v EUR  </v>
      </c>
      <c r="E8" s="5"/>
      <c r="F8" s="1"/>
      <c r="G8" s="6"/>
      <c r="H8" s="6"/>
      <c r="I8" s="6"/>
      <c r="J8" s="6"/>
      <c r="K8" s="7"/>
      <c r="L8" s="7"/>
      <c r="M8" s="5"/>
      <c r="N8" s="5"/>
      <c r="O8" s="1"/>
      <c r="P8" s="1"/>
      <c r="Q8" s="5"/>
      <c r="R8" s="5"/>
      <c r="S8" s="5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1:34" ht="10.5" thickTop="1">
      <c r="A9" s="43" t="s">
        <v>34</v>
      </c>
      <c r="B9" s="43" t="s">
        <v>35</v>
      </c>
      <c r="C9" s="43" t="s">
        <v>36</v>
      </c>
      <c r="D9" s="43" t="s">
        <v>37</v>
      </c>
      <c r="E9" s="43" t="s">
        <v>38</v>
      </c>
      <c r="F9" s="43" t="s">
        <v>39</v>
      </c>
      <c r="G9" s="43" t="s">
        <v>40</v>
      </c>
      <c r="H9" s="43" t="s">
        <v>13</v>
      </c>
      <c r="I9" s="43" t="s">
        <v>25</v>
      </c>
      <c r="J9" s="43" t="s">
        <v>26</v>
      </c>
      <c r="K9" s="44" t="s">
        <v>27</v>
      </c>
      <c r="L9" s="45"/>
      <c r="M9" s="46" t="s">
        <v>28</v>
      </c>
      <c r="N9" s="45"/>
      <c r="O9" s="43" t="s">
        <v>0</v>
      </c>
      <c r="P9" s="41" t="s">
        <v>41</v>
      </c>
      <c r="Q9" s="10" t="s">
        <v>38</v>
      </c>
      <c r="R9" s="10" t="s">
        <v>38</v>
      </c>
      <c r="S9" s="11" t="s">
        <v>38</v>
      </c>
      <c r="T9" s="14" t="s">
        <v>42</v>
      </c>
      <c r="U9" s="14" t="s">
        <v>43</v>
      </c>
      <c r="V9" s="14" t="s">
        <v>44</v>
      </c>
      <c r="W9" s="15" t="s">
        <v>30</v>
      </c>
      <c r="X9" s="15" t="s">
        <v>45</v>
      </c>
      <c r="Y9" s="15" t="s">
        <v>46</v>
      </c>
      <c r="Z9" s="50" t="s">
        <v>47</v>
      </c>
      <c r="AA9" s="50" t="s">
        <v>48</v>
      </c>
      <c r="AB9" s="1" t="s">
        <v>44</v>
      </c>
      <c r="AC9" s="1"/>
      <c r="AD9" s="1"/>
      <c r="AE9" s="1"/>
      <c r="AF9" s="1"/>
      <c r="AG9" s="1"/>
      <c r="AH9" s="1"/>
    </row>
    <row r="10" spans="1:34" ht="10.5" thickBot="1">
      <c r="A10" s="47" t="s">
        <v>49</v>
      </c>
      <c r="B10" s="47" t="s">
        <v>50</v>
      </c>
      <c r="C10" s="48"/>
      <c r="D10" s="47" t="s">
        <v>51</v>
      </c>
      <c r="E10" s="47" t="s">
        <v>52</v>
      </c>
      <c r="F10" s="47" t="s">
        <v>53</v>
      </c>
      <c r="G10" s="47" t="s">
        <v>54</v>
      </c>
      <c r="H10" s="47" t="s">
        <v>55</v>
      </c>
      <c r="I10" s="47" t="s">
        <v>29</v>
      </c>
      <c r="J10" s="47"/>
      <c r="K10" s="47" t="s">
        <v>40</v>
      </c>
      <c r="L10" s="47" t="s">
        <v>26</v>
      </c>
      <c r="M10" s="49" t="s">
        <v>40</v>
      </c>
      <c r="N10" s="47" t="s">
        <v>26</v>
      </c>
      <c r="O10" s="47" t="s">
        <v>56</v>
      </c>
      <c r="P10" s="42"/>
      <c r="Q10" s="12" t="s">
        <v>57</v>
      </c>
      <c r="R10" s="12" t="s">
        <v>58</v>
      </c>
      <c r="S10" s="13" t="s">
        <v>59</v>
      </c>
      <c r="T10" s="14" t="s">
        <v>60</v>
      </c>
      <c r="U10" s="14" t="s">
        <v>61</v>
      </c>
      <c r="V10" s="14" t="s">
        <v>62</v>
      </c>
      <c r="W10" s="15"/>
      <c r="X10" s="1"/>
      <c r="Y10" s="1"/>
      <c r="Z10" s="50" t="s">
        <v>63</v>
      </c>
      <c r="AA10" s="50" t="s">
        <v>49</v>
      </c>
      <c r="AB10" s="1" t="s">
        <v>75</v>
      </c>
      <c r="AC10" s="1"/>
      <c r="AD10" s="1"/>
      <c r="AE10" s="1"/>
      <c r="AF10" s="1"/>
      <c r="AG10" s="1"/>
      <c r="AH10" s="1"/>
    </row>
    <row r="11" ht="10.5" thickTop="1"/>
    <row r="12" ht="9.75">
      <c r="B12" s="52" t="s">
        <v>76</v>
      </c>
    </row>
    <row r="13" ht="9.75">
      <c r="B13" s="26" t="s">
        <v>77</v>
      </c>
    </row>
    <row r="14" spans="1:26" ht="20.25">
      <c r="A14" s="24">
        <v>1</v>
      </c>
      <c r="B14" s="25" t="s">
        <v>78</v>
      </c>
      <c r="C14" s="26" t="s">
        <v>79</v>
      </c>
      <c r="D14" s="51" t="s">
        <v>80</v>
      </c>
      <c r="E14" s="28">
        <v>90</v>
      </c>
      <c r="F14" s="27" t="s">
        <v>81</v>
      </c>
      <c r="H14" s="29">
        <f>ROUND(E14*G14,2)</f>
        <v>0</v>
      </c>
      <c r="J14" s="29">
        <f>ROUND(E14*G14,2)</f>
        <v>0</v>
      </c>
      <c r="M14" s="28">
        <v>0.008</v>
      </c>
      <c r="N14" s="28">
        <f>E14*M14</f>
        <v>0.72</v>
      </c>
      <c r="P14" s="27" t="s">
        <v>82</v>
      </c>
      <c r="V14" s="31" t="s">
        <v>83</v>
      </c>
      <c r="Z14" s="27" t="s">
        <v>84</v>
      </c>
    </row>
    <row r="15" spans="1:26" ht="9.75">
      <c r="A15" s="24">
        <v>2</v>
      </c>
      <c r="B15" s="25" t="s">
        <v>78</v>
      </c>
      <c r="C15" s="26" t="s">
        <v>85</v>
      </c>
      <c r="D15" s="51" t="s">
        <v>86</v>
      </c>
      <c r="E15" s="28">
        <v>90</v>
      </c>
      <c r="F15" s="27" t="s">
        <v>81</v>
      </c>
      <c r="H15" s="29">
        <f>ROUND(E15*G15,2)</f>
        <v>0</v>
      </c>
      <c r="J15" s="29">
        <f>ROUND(E15*G15,2)</f>
        <v>0</v>
      </c>
      <c r="K15" s="30">
        <v>0.00026</v>
      </c>
      <c r="L15" s="30">
        <f>E15*K15</f>
        <v>0.023399999999999997</v>
      </c>
      <c r="P15" s="27" t="s">
        <v>82</v>
      </c>
      <c r="V15" s="31" t="s">
        <v>83</v>
      </c>
      <c r="Z15" s="27" t="s">
        <v>84</v>
      </c>
    </row>
    <row r="16" spans="1:27" ht="9.75">
      <c r="A16" s="24">
        <v>3</v>
      </c>
      <c r="B16" s="25" t="s">
        <v>87</v>
      </c>
      <c r="C16" s="26" t="s">
        <v>88</v>
      </c>
      <c r="D16" s="51" t="s">
        <v>89</v>
      </c>
      <c r="E16" s="28">
        <v>0.9</v>
      </c>
      <c r="F16" s="27" t="s">
        <v>90</v>
      </c>
      <c r="I16" s="29">
        <f>ROUND(E16*G16,2)</f>
        <v>0</v>
      </c>
      <c r="J16" s="29">
        <f>ROUND(E16*G16,2)</f>
        <v>0</v>
      </c>
      <c r="K16" s="30">
        <v>0.55</v>
      </c>
      <c r="L16" s="30">
        <f>E16*K16</f>
        <v>0.49500000000000005</v>
      </c>
      <c r="P16" s="27" t="s">
        <v>82</v>
      </c>
      <c r="V16" s="31" t="s">
        <v>14</v>
      </c>
      <c r="Z16" s="27" t="s">
        <v>91</v>
      </c>
      <c r="AA16" s="27" t="s">
        <v>82</v>
      </c>
    </row>
    <row r="17" spans="1:26" ht="9.75">
      <c r="A17" s="24">
        <v>4</v>
      </c>
      <c r="B17" s="25" t="s">
        <v>78</v>
      </c>
      <c r="C17" s="26" t="s">
        <v>92</v>
      </c>
      <c r="D17" s="51" t="s">
        <v>93</v>
      </c>
      <c r="E17" s="28">
        <v>96</v>
      </c>
      <c r="F17" s="27" t="s">
        <v>94</v>
      </c>
      <c r="H17" s="29">
        <f>ROUND(E17*G17,2)</f>
        <v>0</v>
      </c>
      <c r="J17" s="29">
        <f>ROUND(E17*G17,2)</f>
        <v>0</v>
      </c>
      <c r="P17" s="27" t="s">
        <v>82</v>
      </c>
      <c r="V17" s="31" t="s">
        <v>83</v>
      </c>
      <c r="Z17" s="27" t="s">
        <v>95</v>
      </c>
    </row>
    <row r="18" spans="1:26" ht="9.75">
      <c r="A18" s="24">
        <v>5</v>
      </c>
      <c r="B18" s="25" t="s">
        <v>78</v>
      </c>
      <c r="C18" s="26" t="s">
        <v>96</v>
      </c>
      <c r="D18" s="51" t="s">
        <v>97</v>
      </c>
      <c r="E18" s="28">
        <v>96</v>
      </c>
      <c r="F18" s="27" t="s">
        <v>94</v>
      </c>
      <c r="H18" s="29">
        <f>ROUND(E18*G18,2)</f>
        <v>0</v>
      </c>
      <c r="J18" s="29">
        <f>ROUND(E18*G18,2)</f>
        <v>0</v>
      </c>
      <c r="P18" s="27" t="s">
        <v>82</v>
      </c>
      <c r="V18" s="31" t="s">
        <v>83</v>
      </c>
      <c r="Z18" s="27" t="s">
        <v>95</v>
      </c>
    </row>
    <row r="19" spans="1:27" ht="9.75">
      <c r="A19" s="24">
        <v>6</v>
      </c>
      <c r="B19" s="25" t="s">
        <v>87</v>
      </c>
      <c r="C19" s="26" t="s">
        <v>98</v>
      </c>
      <c r="D19" s="51" t="s">
        <v>99</v>
      </c>
      <c r="E19" s="28">
        <v>96</v>
      </c>
      <c r="F19" s="27" t="s">
        <v>94</v>
      </c>
      <c r="I19" s="29">
        <f>ROUND(E19*G19,2)</f>
        <v>0</v>
      </c>
      <c r="J19" s="29">
        <f>ROUND(E19*G19,2)</f>
        <v>0</v>
      </c>
      <c r="K19" s="30">
        <v>0.0088</v>
      </c>
      <c r="L19" s="30">
        <f>E19*K19</f>
        <v>0.8448</v>
      </c>
      <c r="P19" s="27" t="s">
        <v>82</v>
      </c>
      <c r="V19" s="31" t="s">
        <v>14</v>
      </c>
      <c r="Z19" s="27" t="s">
        <v>100</v>
      </c>
      <c r="AA19" s="27" t="s">
        <v>82</v>
      </c>
    </row>
    <row r="20" spans="1:26" ht="9.75">
      <c r="A20" s="24">
        <v>7</v>
      </c>
      <c r="B20" s="25" t="s">
        <v>78</v>
      </c>
      <c r="C20" s="26" t="s">
        <v>101</v>
      </c>
      <c r="D20" s="51" t="s">
        <v>102</v>
      </c>
      <c r="E20" s="28">
        <v>96</v>
      </c>
      <c r="F20" s="27" t="s">
        <v>94</v>
      </c>
      <c r="H20" s="29">
        <f>ROUND(E20*G20,2)</f>
        <v>0</v>
      </c>
      <c r="J20" s="29">
        <f>ROUND(E20*G20,2)</f>
        <v>0</v>
      </c>
      <c r="M20" s="28">
        <v>0.015</v>
      </c>
      <c r="N20" s="28">
        <f>E20*M20</f>
        <v>1.44</v>
      </c>
      <c r="P20" s="27" t="s">
        <v>82</v>
      </c>
      <c r="V20" s="31" t="s">
        <v>83</v>
      </c>
      <c r="Z20" s="27" t="s">
        <v>84</v>
      </c>
    </row>
    <row r="21" spans="1:26" ht="9.75">
      <c r="A21" s="24">
        <v>8</v>
      </c>
      <c r="B21" s="25" t="s">
        <v>78</v>
      </c>
      <c r="C21" s="26" t="s">
        <v>103</v>
      </c>
      <c r="D21" s="51" t="s">
        <v>104</v>
      </c>
      <c r="E21" s="28">
        <v>96</v>
      </c>
      <c r="F21" s="27" t="s">
        <v>94</v>
      </c>
      <c r="H21" s="29">
        <f>ROUND(E21*G21,2)</f>
        <v>0</v>
      </c>
      <c r="J21" s="29">
        <f>ROUND(E21*G21,2)</f>
        <v>0</v>
      </c>
      <c r="M21" s="28">
        <v>0.017</v>
      </c>
      <c r="N21" s="28">
        <f>E21*M21</f>
        <v>1.6320000000000001</v>
      </c>
      <c r="P21" s="27" t="s">
        <v>82</v>
      </c>
      <c r="V21" s="31" t="s">
        <v>83</v>
      </c>
      <c r="Z21" s="27" t="s">
        <v>84</v>
      </c>
    </row>
    <row r="22" spans="1:26" ht="9.75">
      <c r="A22" s="24">
        <v>9</v>
      </c>
      <c r="B22" s="25" t="s">
        <v>78</v>
      </c>
      <c r="C22" s="26" t="s">
        <v>105</v>
      </c>
      <c r="D22" s="51" t="s">
        <v>106</v>
      </c>
      <c r="E22" s="28">
        <v>6</v>
      </c>
      <c r="F22" s="27" t="s">
        <v>107</v>
      </c>
      <c r="H22" s="29">
        <f>ROUND(E22*G22,2)</f>
        <v>0</v>
      </c>
      <c r="J22" s="29">
        <f>ROUND(E22*G22,2)</f>
        <v>0</v>
      </c>
      <c r="K22" s="30">
        <v>0.02089</v>
      </c>
      <c r="L22" s="30">
        <f>E22*K22</f>
        <v>0.12534</v>
      </c>
      <c r="P22" s="27" t="s">
        <v>82</v>
      </c>
      <c r="V22" s="31" t="s">
        <v>83</v>
      </c>
      <c r="Z22" s="27" t="s">
        <v>84</v>
      </c>
    </row>
    <row r="23" spans="4:23" ht="9.75">
      <c r="D23" s="54" t="s">
        <v>108</v>
      </c>
      <c r="E23" s="55">
        <f>J23</f>
        <v>0</v>
      </c>
      <c r="H23" s="55">
        <f>SUM(H12:H22)</f>
        <v>0</v>
      </c>
      <c r="I23" s="55">
        <f>SUM(I12:I22)</f>
        <v>0</v>
      </c>
      <c r="J23" s="55">
        <f>SUM(J12:J22)</f>
        <v>0</v>
      </c>
      <c r="L23" s="56">
        <f>SUM(L12:L22)</f>
        <v>1.48854</v>
      </c>
      <c r="N23" s="57">
        <f>SUM(N12:N22)</f>
        <v>3.7920000000000003</v>
      </c>
      <c r="W23" s="32">
        <f>SUM(W12:W22)</f>
        <v>0</v>
      </c>
    </row>
    <row r="25" ht="9.75">
      <c r="B25" s="26" t="s">
        <v>109</v>
      </c>
    </row>
    <row r="26" spans="1:26" ht="9.75">
      <c r="A26" s="24">
        <v>10</v>
      </c>
      <c r="B26" s="25" t="s">
        <v>110</v>
      </c>
      <c r="C26" s="26" t="s">
        <v>111</v>
      </c>
      <c r="D26" s="51" t="s">
        <v>112</v>
      </c>
      <c r="E26" s="28">
        <v>54</v>
      </c>
      <c r="F26" s="27" t="s">
        <v>94</v>
      </c>
      <c r="H26" s="29">
        <f>ROUND(E26*G26,2)</f>
        <v>0</v>
      </c>
      <c r="J26" s="29">
        <f>ROUND(E26*G26,2)</f>
        <v>0</v>
      </c>
      <c r="K26" s="30">
        <v>0.00075</v>
      </c>
      <c r="L26" s="30">
        <f>E26*K26</f>
        <v>0.0405</v>
      </c>
      <c r="P26" s="27" t="s">
        <v>82</v>
      </c>
      <c r="V26" s="31" t="s">
        <v>83</v>
      </c>
      <c r="Z26" s="27" t="s">
        <v>113</v>
      </c>
    </row>
    <row r="27" spans="1:26" ht="9.75">
      <c r="A27" s="24">
        <v>11</v>
      </c>
      <c r="B27" s="25" t="s">
        <v>110</v>
      </c>
      <c r="C27" s="26" t="s">
        <v>114</v>
      </c>
      <c r="D27" s="51" t="s">
        <v>115</v>
      </c>
      <c r="E27" s="28">
        <v>54</v>
      </c>
      <c r="F27" s="27" t="s">
        <v>94</v>
      </c>
      <c r="H27" s="29">
        <f>ROUND(E27*G27,2)</f>
        <v>0</v>
      </c>
      <c r="J27" s="29">
        <f>ROUND(E27*G27,2)</f>
        <v>0</v>
      </c>
      <c r="M27" s="28">
        <v>0.007</v>
      </c>
      <c r="N27" s="28">
        <f>E27*M27</f>
        <v>0.378</v>
      </c>
      <c r="P27" s="27" t="s">
        <v>82</v>
      </c>
      <c r="V27" s="31" t="s">
        <v>83</v>
      </c>
      <c r="Z27" s="27" t="s">
        <v>113</v>
      </c>
    </row>
    <row r="28" spans="1:26" ht="9.75">
      <c r="A28" s="24">
        <v>12</v>
      </c>
      <c r="B28" s="25" t="s">
        <v>110</v>
      </c>
      <c r="C28" s="26" t="s">
        <v>116</v>
      </c>
      <c r="D28" s="51" t="s">
        <v>117</v>
      </c>
      <c r="E28" s="28">
        <v>12</v>
      </c>
      <c r="F28" s="27" t="s">
        <v>107</v>
      </c>
      <c r="H28" s="29">
        <f>ROUND(E28*G28,2)</f>
        <v>0</v>
      </c>
      <c r="J28" s="29">
        <f>ROUND(E28*G28,2)</f>
        <v>0</v>
      </c>
      <c r="K28" s="30">
        <v>1E-05</v>
      </c>
      <c r="L28" s="30">
        <f>E28*K28</f>
        <v>0.00012000000000000002</v>
      </c>
      <c r="P28" s="27" t="s">
        <v>82</v>
      </c>
      <c r="V28" s="31" t="s">
        <v>83</v>
      </c>
      <c r="Z28" s="27" t="s">
        <v>113</v>
      </c>
    </row>
    <row r="29" spans="4:23" ht="9.75">
      <c r="D29" s="54" t="s">
        <v>118</v>
      </c>
      <c r="E29" s="55">
        <f>J29</f>
        <v>0</v>
      </c>
      <c r="H29" s="55">
        <f>SUM(H25:H28)</f>
        <v>0</v>
      </c>
      <c r="I29" s="55">
        <f>SUM(I25:I28)</f>
        <v>0</v>
      </c>
      <c r="J29" s="55">
        <f>SUM(J25:J28)</f>
        <v>0</v>
      </c>
      <c r="L29" s="56">
        <f>SUM(L25:L28)</f>
        <v>0.04062</v>
      </c>
      <c r="N29" s="57">
        <f>SUM(N25:N28)</f>
        <v>0.378</v>
      </c>
      <c r="W29" s="32">
        <f>SUM(W25:W28)</f>
        <v>0</v>
      </c>
    </row>
    <row r="31" ht="9.75">
      <c r="B31" s="26" t="s">
        <v>119</v>
      </c>
    </row>
    <row r="32" spans="1:26" ht="9.75">
      <c r="A32" s="24">
        <v>13</v>
      </c>
      <c r="B32" s="25" t="s">
        <v>120</v>
      </c>
      <c r="C32" s="26" t="s">
        <v>121</v>
      </c>
      <c r="D32" s="51" t="s">
        <v>122</v>
      </c>
      <c r="E32" s="28">
        <v>228</v>
      </c>
      <c r="F32" s="27" t="s">
        <v>94</v>
      </c>
      <c r="H32" s="29">
        <f>ROUND(E32*G32,2)</f>
        <v>0</v>
      </c>
      <c r="J32" s="29">
        <f>ROUND(E32*G32,2)</f>
        <v>0</v>
      </c>
      <c r="K32" s="30">
        <v>0.00022</v>
      </c>
      <c r="L32" s="30">
        <f>E32*K32</f>
        <v>0.05016</v>
      </c>
      <c r="P32" s="27" t="s">
        <v>82</v>
      </c>
      <c r="V32" s="31" t="s">
        <v>83</v>
      </c>
      <c r="Z32" s="27" t="s">
        <v>123</v>
      </c>
    </row>
    <row r="33" spans="4:23" ht="9.75">
      <c r="D33" s="54" t="s">
        <v>124</v>
      </c>
      <c r="E33" s="55">
        <f>J33</f>
        <v>0</v>
      </c>
      <c r="H33" s="55">
        <f>SUM(H31:H32)</f>
        <v>0</v>
      </c>
      <c r="I33" s="55">
        <f>SUM(I31:I32)</f>
        <v>0</v>
      </c>
      <c r="J33" s="55">
        <f>SUM(J31:J32)</f>
        <v>0</v>
      </c>
      <c r="L33" s="56">
        <f>SUM(L31:L32)</f>
        <v>0.05016</v>
      </c>
      <c r="N33" s="57">
        <f>SUM(N31:N32)</f>
        <v>0</v>
      </c>
      <c r="W33" s="32">
        <f>SUM(W31:W32)</f>
        <v>0</v>
      </c>
    </row>
    <row r="35" spans="4:23" ht="9.75">
      <c r="D35" s="54" t="s">
        <v>125</v>
      </c>
      <c r="E35" s="55">
        <f>J35</f>
        <v>0</v>
      </c>
      <c r="H35" s="55">
        <f>+H23+H29+H33</f>
        <v>0</v>
      </c>
      <c r="I35" s="55">
        <f>+I23+I29+I33</f>
        <v>0</v>
      </c>
      <c r="J35" s="55">
        <f>+J23+J29+J33</f>
        <v>0</v>
      </c>
      <c r="L35" s="56">
        <f>+L23+L29+L33</f>
        <v>1.57932</v>
      </c>
      <c r="N35" s="57">
        <f>+N23+N29+N33</f>
        <v>4.17</v>
      </c>
      <c r="W35" s="32">
        <f>+W23+W29+W33</f>
        <v>0</v>
      </c>
    </row>
    <row r="37" spans="4:23" ht="9.75">
      <c r="D37" s="58" t="s">
        <v>126</v>
      </c>
      <c r="E37" s="55">
        <f>J37</f>
        <v>0</v>
      </c>
      <c r="H37" s="55">
        <f>+H35</f>
        <v>0</v>
      </c>
      <c r="I37" s="55">
        <f>+I35</f>
        <v>0</v>
      </c>
      <c r="J37" s="55">
        <f>+J35</f>
        <v>0</v>
      </c>
      <c r="L37" s="56">
        <f>+L35</f>
        <v>1.57932</v>
      </c>
      <c r="N37" s="57">
        <f>+N35</f>
        <v>4.17</v>
      </c>
      <c r="W37" s="32">
        <f>+W35</f>
        <v>0</v>
      </c>
    </row>
  </sheetData>
  <sheetProtection/>
  <printOptions horizontalCentered="1"/>
  <pageMargins left="0.3937007874015748" right="0.35433070866141736" top="0.6299212598425197" bottom="0.5905511811023623" header="0.5118110236220472" footer="0.35433070866141736"/>
  <pageSetup horizontalDpi="600" verticalDpi="600" orientation="portrait" paperSize="9" r:id="rId1"/>
  <headerFooter alignWithMargins="0">
    <oddFooter>&amp;R&amp;"Arial Narrow,Obyčejné"&amp;8Strana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1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5.7109375" style="22" customWidth="1"/>
    <col min="2" max="3" width="45.7109375" style="22" customWidth="1"/>
    <col min="4" max="4" width="11.28125" style="23" customWidth="1"/>
    <col min="5" max="16384" width="9.140625" style="1" customWidth="1"/>
  </cols>
  <sheetData>
    <row r="1" spans="1:4" ht="9.75">
      <c r="A1" s="16" t="s">
        <v>15</v>
      </c>
      <c r="B1" s="17"/>
      <c r="C1" s="17"/>
      <c r="D1" s="18" t="s">
        <v>16</v>
      </c>
    </row>
    <row r="2" spans="1:4" ht="9.75">
      <c r="A2" s="16" t="s">
        <v>17</v>
      </c>
      <c r="B2" s="17"/>
      <c r="C2" s="17"/>
      <c r="D2" s="18" t="s">
        <v>18</v>
      </c>
    </row>
    <row r="3" spans="1:4" ht="9.75">
      <c r="A3" s="16" t="s">
        <v>19</v>
      </c>
      <c r="B3" s="17"/>
      <c r="C3" s="17"/>
      <c r="D3" s="18" t="s">
        <v>20</v>
      </c>
    </row>
    <row r="4" spans="1:4" ht="9.75">
      <c r="A4" s="17"/>
      <c r="B4" s="17"/>
      <c r="C4" s="17"/>
      <c r="D4" s="17"/>
    </row>
    <row r="5" spans="1:4" ht="9.75">
      <c r="A5" s="16" t="s">
        <v>21</v>
      </c>
      <c r="B5" s="17"/>
      <c r="C5" s="17"/>
      <c r="D5" s="17"/>
    </row>
    <row r="6" spans="1:4" ht="9.75">
      <c r="A6" s="16" t="s">
        <v>22</v>
      </c>
      <c r="B6" s="17"/>
      <c r="C6" s="17"/>
      <c r="D6" s="17"/>
    </row>
    <row r="7" spans="1:4" ht="9.75">
      <c r="A7" s="16" t="s">
        <v>23</v>
      </c>
      <c r="B7" s="17"/>
      <c r="C7" s="17"/>
      <c r="D7" s="17"/>
    </row>
    <row r="8" spans="1:4" ht="9.75">
      <c r="A8" s="1" t="s">
        <v>24</v>
      </c>
      <c r="B8" s="19"/>
      <c r="C8" s="20"/>
      <c r="D8" s="21"/>
    </row>
    <row r="9" spans="1:4" ht="9.75">
      <c r="A9" s="36" t="s">
        <v>64</v>
      </c>
      <c r="B9" s="36" t="s">
        <v>65</v>
      </c>
      <c r="C9" s="36" t="s">
        <v>66</v>
      </c>
      <c r="D9" s="37" t="s">
        <v>67</v>
      </c>
    </row>
    <row r="10" spans="1:4" ht="9.75">
      <c r="A10" s="38"/>
      <c r="B10" s="38"/>
      <c r="C10" s="39"/>
      <c r="D10" s="40"/>
    </row>
  </sheetData>
  <sheetProtection/>
  <printOptions horizontalCentered="1"/>
  <pageMargins left="0.3937007874015748" right="0.35433070866141736" top="0.6299212598425197" bottom="0.5905511811023623" header="0.5118110236220472" footer="0.35433070866141736"/>
  <pageSetup horizontalDpi="600" verticalDpi="600" orientation="landscape" paperSize="9" r:id="rId1"/>
  <headerFooter alignWithMargins="0">
    <oddFooter>&amp;R&amp;"Arial Narrow,Obyčejné"&amp;8Strana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JaroM</dc:creator>
  <cp:keywords/>
  <dc:description/>
  <cp:lastModifiedBy>Jarmila Pintérová</cp:lastModifiedBy>
  <cp:lastPrinted>2016-04-18T11:45:03Z</cp:lastPrinted>
  <dcterms:created xsi:type="dcterms:W3CDTF">1999-04-06T07:39:42Z</dcterms:created>
  <dcterms:modified xsi:type="dcterms:W3CDTF">2019-12-04T17:37:24Z</dcterms:modified>
  <cp:category/>
  <cp:version/>
  <cp:contentType/>
  <cp:contentStatus/>
</cp:coreProperties>
</file>